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Main" sheetId="1" r:id="rId1"/>
    <sheet name="Sheet2" sheetId="2" r:id="rId2"/>
    <sheet name="Sheet3" sheetId="3" r:id="rId3"/>
  </sheets>
  <definedNames>
    <definedName name="solver_adj" localSheetId="0" hidden="1">'Main'!$D$6:$G$6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'Main'!$D$6:$G$6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'Main'!$P$7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<sst xmlns="http://schemas.openxmlformats.org/spreadsheetml/2006/main" count="93" uniqueCount="90">
  <si>
    <t>fling</t>
  </si>
  <si>
    <t>flung</t>
  </si>
  <si>
    <t>flinged</t>
  </si>
  <si>
    <t>cling</t>
  </si>
  <si>
    <t>clung</t>
  </si>
  <si>
    <t>clinged</t>
  </si>
  <si>
    <t>sling</t>
  </si>
  <si>
    <t>slung</t>
  </si>
  <si>
    <t>slinged</t>
  </si>
  <si>
    <t>keep</t>
  </si>
  <si>
    <t>kept</t>
  </si>
  <si>
    <t>keeped</t>
  </si>
  <si>
    <t>reap</t>
  </si>
  <si>
    <t>seep</t>
  </si>
  <si>
    <t>leap</t>
  </si>
  <si>
    <t>leapt</t>
  </si>
  <si>
    <t>leaped</t>
  </si>
  <si>
    <t>creep</t>
  </si>
  <si>
    <t>crept</t>
  </si>
  <si>
    <t>creeped</t>
  </si>
  <si>
    <t>spring</t>
  </si>
  <si>
    <t>sprung</t>
  </si>
  <si>
    <t>string</t>
  </si>
  <si>
    <t>strung</t>
  </si>
  <si>
    <t>stringed</t>
  </si>
  <si>
    <t>springed</t>
  </si>
  <si>
    <t>flought</t>
  </si>
  <si>
    <t>clought</t>
  </si>
  <si>
    <t>slought</t>
  </si>
  <si>
    <t>strought</t>
  </si>
  <si>
    <t>sprought</t>
  </si>
  <si>
    <t>bring</t>
  </si>
  <si>
    <t>brung</t>
  </si>
  <si>
    <t>bringed</t>
  </si>
  <si>
    <t>brought</t>
  </si>
  <si>
    <t>sweep</t>
  </si>
  <si>
    <t>weep</t>
  </si>
  <si>
    <t>sleep</t>
  </si>
  <si>
    <t>swept</t>
  </si>
  <si>
    <t>sweeped</t>
  </si>
  <si>
    <t>wept</t>
  </si>
  <si>
    <t>weeped</t>
  </si>
  <si>
    <t>slept</t>
  </si>
  <si>
    <t>heap</t>
  </si>
  <si>
    <t>peep</t>
  </si>
  <si>
    <t>beep</t>
  </si>
  <si>
    <t>rept</t>
  </si>
  <si>
    <t>reaped</t>
  </si>
  <si>
    <t>sept</t>
  </si>
  <si>
    <t>seeped</t>
  </si>
  <si>
    <t>heapt</t>
  </si>
  <si>
    <t>heaped</t>
  </si>
  <si>
    <t>pept</t>
  </si>
  <si>
    <t>peeped</t>
  </si>
  <si>
    <t>bept</t>
  </si>
  <si>
    <t>beeped</t>
  </si>
  <si>
    <t>jump etc.</t>
  </si>
  <si>
    <t>jumped</t>
  </si>
  <si>
    <t>Ling ~ Lung</t>
  </si>
  <si>
    <t>Bring ~ brought</t>
  </si>
  <si>
    <t>sleeped</t>
  </si>
  <si>
    <t>X ~ Xed</t>
  </si>
  <si>
    <t>Xeep ~ Xept</t>
  </si>
  <si>
    <t>H</t>
  </si>
  <si>
    <t>eH</t>
  </si>
  <si>
    <t>Z</t>
  </si>
  <si>
    <t>p</t>
  </si>
  <si>
    <t>observeed</t>
  </si>
  <si>
    <t>ln p</t>
  </si>
  <si>
    <t>L</t>
  </si>
  <si>
    <t>prior</t>
  </si>
  <si>
    <t>objective</t>
  </si>
  <si>
    <t>spling</t>
  </si>
  <si>
    <t>splung</t>
  </si>
  <si>
    <t>splought</t>
  </si>
  <si>
    <t>splinged</t>
  </si>
  <si>
    <t>BRING</t>
  </si>
  <si>
    <t>nace</t>
  </si>
  <si>
    <t>naced</t>
  </si>
  <si>
    <t>pred</t>
  </si>
  <si>
    <t>obs</t>
  </si>
  <si>
    <t>fleep</t>
  </si>
  <si>
    <t>flept</t>
  </si>
  <si>
    <t>fleeped</t>
  </si>
  <si>
    <t>Chart data</t>
  </si>
  <si>
    <t>WUG SECTION</t>
  </si>
  <si>
    <t>"BRING" is an impossible entity; sounds just like "bring"</t>
  </si>
  <si>
    <t>but you've never heard it before.</t>
  </si>
  <si>
    <t>Use the top rows to calculate some sort of prior-penalties to make your grammar match wug-testing predictions.  Put these penalties into the red cells.</t>
  </si>
  <si>
    <t>weights: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</si>
</sst>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Main!$R$50</c:f>
              <c:strCache>
                <c:ptCount val="1"/>
                <c:pt idx="0">
                  <c:v>pred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Main!$Q$51:$Q$59</c:f>
              <c:strCache/>
            </c:strRef>
          </c:cat>
          <c:val>
            <c:numRef>
              <c:f>Main!$R$51:$R$59</c:f>
              <c:numCache>
                <c:ptCount val="9"/>
                <c:pt idx="0">
                  <c:v>1</c:v>
                </c:pt>
                <c:pt idx="1">
                  <c:v>1.5941762670525534E-75</c:v>
                </c:pt>
                <c:pt idx="2">
                  <c:v>6.396996783751596E-82</c:v>
                </c:pt>
                <c:pt idx="3">
                  <c:v>3.6292285236681923E-41</c:v>
                </c:pt>
                <c:pt idx="4">
                  <c:v>5.785629980141709E-116</c:v>
                </c:pt>
                <c:pt idx="5">
                  <c:v>1</c:v>
                </c:pt>
                <c:pt idx="6">
                  <c:v>0.233</c:v>
                </c:pt>
                <c:pt idx="7">
                  <c:v>0.721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Main!$S$50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Main!$Q$51:$Q$59</c:f>
              <c:strCache/>
            </c:strRef>
          </c:cat>
          <c:val>
            <c:numRef>
              <c:f>Main!$S$51:$S$59</c:f>
              <c:numCache/>
            </c:numRef>
          </c:val>
        </c:ser>
        <c:axId val="61373936"/>
        <c:axId val="15494513"/>
      </c:bar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4513"/>
        <c:crosses val="autoZero"/>
        <c:auto val="1"/>
        <c:lblOffset val="100"/>
        <c:noMultiLvlLbl val="0"/>
      </c:catAx>
      <c:valAx>
        <c:axId val="1549451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61</xdr:row>
      <xdr:rowOff>57150</xdr:rowOff>
    </xdr:from>
    <xdr:to>
      <xdr:col>20</xdr:col>
      <xdr:colOff>66675</xdr:colOff>
      <xdr:row>83</xdr:row>
      <xdr:rowOff>114300</xdr:rowOff>
    </xdr:to>
    <xdr:graphicFrame>
      <xdr:nvGraphicFramePr>
        <xdr:cNvPr id="1" name="Chart 1"/>
        <xdr:cNvGraphicFramePr/>
      </xdr:nvGraphicFramePr>
      <xdr:xfrm>
        <a:off x="3848100" y="10001250"/>
        <a:ext cx="8943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pane ySplit="2040" topLeftCell="BM1" activePane="bottomLeft" state="split"/>
      <selection pane="topLeft" activeCell="B2" sqref="B2"/>
      <selection pane="bottomLeft" activeCell="H6" sqref="H6"/>
    </sheetView>
  </sheetViews>
  <sheetFormatPr defaultColWidth="9.140625" defaultRowHeight="12.75"/>
  <cols>
    <col min="5" max="5" width="10.7109375" style="0" bestFit="1" customWidth="1"/>
    <col min="6" max="6" width="13.8515625" style="0" bestFit="1" customWidth="1"/>
    <col min="7" max="7" width="10.8515625" style="0" bestFit="1" customWidth="1"/>
    <col min="8" max="11" width="9.140625" style="5" customWidth="1"/>
  </cols>
  <sheetData>
    <row r="1" ht="12.75">
      <c r="A1" s="1" t="s">
        <v>88</v>
      </c>
    </row>
    <row r="2" ht="12.75">
      <c r="B2" s="1"/>
    </row>
    <row r="4" spans="4:7" ht="12.75">
      <c r="D4" s="3">
        <v>0</v>
      </c>
      <c r="E4" s="3">
        <v>0</v>
      </c>
      <c r="F4" s="3">
        <v>0</v>
      </c>
      <c r="G4" s="3">
        <v>0</v>
      </c>
    </row>
    <row r="5" spans="4:7" ht="12.75">
      <c r="D5" t="s">
        <v>61</v>
      </c>
      <c r="E5" t="s">
        <v>58</v>
      </c>
      <c r="F5" t="s">
        <v>59</v>
      </c>
      <c r="G5" t="s">
        <v>62</v>
      </c>
    </row>
    <row r="6" spans="3:16" ht="12.75">
      <c r="C6" s="35" t="s">
        <v>89</v>
      </c>
      <c r="D6" s="2">
        <v>0</v>
      </c>
      <c r="E6" s="2">
        <v>0</v>
      </c>
      <c r="F6" s="2">
        <v>0</v>
      </c>
      <c r="G6" s="2">
        <v>0</v>
      </c>
      <c r="H6" s="5" t="s">
        <v>63</v>
      </c>
      <c r="I6" s="5" t="s">
        <v>64</v>
      </c>
      <c r="J6" s="5" t="s">
        <v>65</v>
      </c>
      <c r="K6" s="5" t="s">
        <v>66</v>
      </c>
      <c r="L6" t="s">
        <v>67</v>
      </c>
      <c r="M6" t="s">
        <v>68</v>
      </c>
      <c r="N6" t="s">
        <v>69</v>
      </c>
      <c r="O6" t="s">
        <v>70</v>
      </c>
      <c r="P6" t="s">
        <v>71</v>
      </c>
    </row>
    <row r="7" spans="1:16" ht="12.75">
      <c r="A7" s="7" t="s">
        <v>0</v>
      </c>
      <c r="B7" s="8" t="s">
        <v>1</v>
      </c>
      <c r="C7" s="8">
        <v>1</v>
      </c>
      <c r="D7" s="8">
        <v>1</v>
      </c>
      <c r="E7" s="8"/>
      <c r="F7" s="8"/>
      <c r="G7" s="8"/>
      <c r="H7" s="9">
        <f>SUMPRODUCT(D$6:G$6,D7:G7)</f>
        <v>0</v>
      </c>
      <c r="I7" s="9">
        <f aca="true" t="shared" si="0" ref="I7:I47">EXP(-H7)</f>
        <v>1</v>
      </c>
      <c r="J7" s="9">
        <f>SUM(I7:I9)</f>
        <v>3</v>
      </c>
      <c r="K7" s="9">
        <f>I7/J7</f>
        <v>0.3333333333333333</v>
      </c>
      <c r="L7" s="8">
        <f>C7</f>
        <v>1</v>
      </c>
      <c r="M7" s="8">
        <f>LN(K7)</f>
        <v>-1.0986122886681098</v>
      </c>
      <c r="N7" s="10">
        <f>SUMPRODUCT(C7:C47,M7:M47)</f>
        <v>-1400.5106538380585</v>
      </c>
      <c r="O7" s="8">
        <f>SUM(D4:G4)</f>
        <v>0</v>
      </c>
      <c r="P7" s="11">
        <f>N7-O7</f>
        <v>-1400.5106538380585</v>
      </c>
    </row>
    <row r="8" spans="1:16" ht="12.75">
      <c r="A8" s="12"/>
      <c r="B8" s="13" t="s">
        <v>2</v>
      </c>
      <c r="C8" s="13"/>
      <c r="D8" s="13"/>
      <c r="E8" s="13">
        <v>1</v>
      </c>
      <c r="F8" s="13"/>
      <c r="G8" s="13"/>
      <c r="H8" s="14">
        <f aca="true" t="shared" si="1" ref="H8:H47">SUMPRODUCT(D$6:G$6,D8:G8)</f>
        <v>0</v>
      </c>
      <c r="I8" s="14">
        <f t="shared" si="0"/>
        <v>1</v>
      </c>
      <c r="J8" s="14">
        <f>J7</f>
        <v>3</v>
      </c>
      <c r="K8" s="14">
        <f aca="true" t="shared" si="2" ref="K8:K47">I8/J8</f>
        <v>0.3333333333333333</v>
      </c>
      <c r="L8" s="13">
        <f aca="true" t="shared" si="3" ref="L8:L47">C8</f>
        <v>0</v>
      </c>
      <c r="M8" s="13">
        <f aca="true" t="shared" si="4" ref="M8:M47">LN(K8)</f>
        <v>-1.0986122886681098</v>
      </c>
      <c r="N8" s="13"/>
      <c r="O8" s="13"/>
      <c r="P8" s="15"/>
    </row>
    <row r="9" spans="1:16" ht="12.75">
      <c r="A9" s="12"/>
      <c r="B9" s="13" t="s">
        <v>26</v>
      </c>
      <c r="C9" s="13"/>
      <c r="D9" s="13">
        <v>1</v>
      </c>
      <c r="E9" s="13">
        <v>1</v>
      </c>
      <c r="F9" s="13"/>
      <c r="G9" s="13"/>
      <c r="H9" s="14">
        <f t="shared" si="1"/>
        <v>0</v>
      </c>
      <c r="I9" s="14">
        <f t="shared" si="0"/>
        <v>1</v>
      </c>
      <c r="J9" s="14">
        <f>J8</f>
        <v>3</v>
      </c>
      <c r="K9" s="14">
        <f t="shared" si="2"/>
        <v>0.3333333333333333</v>
      </c>
      <c r="L9" s="13">
        <f t="shared" si="3"/>
        <v>0</v>
      </c>
      <c r="M9" s="13">
        <f t="shared" si="4"/>
        <v>-1.0986122886681098</v>
      </c>
      <c r="N9" s="13"/>
      <c r="O9" s="13"/>
      <c r="P9" s="15"/>
    </row>
    <row r="10" spans="1:16" ht="12.75">
      <c r="A10" s="12" t="s">
        <v>3</v>
      </c>
      <c r="B10" s="13" t="s">
        <v>4</v>
      </c>
      <c r="C10" s="13">
        <v>1</v>
      </c>
      <c r="D10" s="13">
        <v>1</v>
      </c>
      <c r="E10" s="13"/>
      <c r="F10" s="13"/>
      <c r="G10" s="13"/>
      <c r="H10" s="14">
        <f t="shared" si="1"/>
        <v>0</v>
      </c>
      <c r="I10" s="14">
        <f t="shared" si="0"/>
        <v>1</v>
      </c>
      <c r="J10" s="14">
        <f>SUM(I10:I12)</f>
        <v>3</v>
      </c>
      <c r="K10" s="14">
        <f t="shared" si="2"/>
        <v>0.3333333333333333</v>
      </c>
      <c r="L10" s="13">
        <f t="shared" si="3"/>
        <v>1</v>
      </c>
      <c r="M10" s="13">
        <f t="shared" si="4"/>
        <v>-1.0986122886681098</v>
      </c>
      <c r="N10" s="13"/>
      <c r="O10" s="13"/>
      <c r="P10" s="15"/>
    </row>
    <row r="11" spans="1:16" ht="12.75">
      <c r="A11" s="12"/>
      <c r="B11" s="13" t="s">
        <v>5</v>
      </c>
      <c r="C11" s="13"/>
      <c r="D11" s="13"/>
      <c r="E11" s="13">
        <v>1</v>
      </c>
      <c r="F11" s="13"/>
      <c r="G11" s="13"/>
      <c r="H11" s="14">
        <f t="shared" si="1"/>
        <v>0</v>
      </c>
      <c r="I11" s="14">
        <f t="shared" si="0"/>
        <v>1</v>
      </c>
      <c r="J11" s="14">
        <f>J10</f>
        <v>3</v>
      </c>
      <c r="K11" s="14">
        <f t="shared" si="2"/>
        <v>0.3333333333333333</v>
      </c>
      <c r="L11" s="13">
        <f t="shared" si="3"/>
        <v>0</v>
      </c>
      <c r="M11" s="13">
        <f t="shared" si="4"/>
        <v>-1.0986122886681098</v>
      </c>
      <c r="N11" s="13"/>
      <c r="O11" s="13"/>
      <c r="P11" s="15"/>
    </row>
    <row r="12" spans="1:16" ht="12.75">
      <c r="A12" s="12"/>
      <c r="B12" s="13" t="s">
        <v>27</v>
      </c>
      <c r="C12" s="13"/>
      <c r="D12" s="13">
        <v>1</v>
      </c>
      <c r="E12" s="13">
        <v>1</v>
      </c>
      <c r="F12" s="13"/>
      <c r="G12" s="13"/>
      <c r="H12" s="14">
        <f t="shared" si="1"/>
        <v>0</v>
      </c>
      <c r="I12" s="14">
        <f t="shared" si="0"/>
        <v>1</v>
      </c>
      <c r="J12" s="14">
        <f>J11</f>
        <v>3</v>
      </c>
      <c r="K12" s="14">
        <f t="shared" si="2"/>
        <v>0.3333333333333333</v>
      </c>
      <c r="L12" s="13">
        <f t="shared" si="3"/>
        <v>0</v>
      </c>
      <c r="M12" s="13">
        <f t="shared" si="4"/>
        <v>-1.0986122886681098</v>
      </c>
      <c r="N12" s="13"/>
      <c r="O12" s="13"/>
      <c r="P12" s="15"/>
    </row>
    <row r="13" spans="1:16" ht="12.75">
      <c r="A13" s="12" t="s">
        <v>6</v>
      </c>
      <c r="B13" s="13" t="s">
        <v>7</v>
      </c>
      <c r="C13" s="13">
        <v>1</v>
      </c>
      <c r="D13" s="13">
        <v>1</v>
      </c>
      <c r="E13" s="13"/>
      <c r="F13" s="13"/>
      <c r="G13" s="13"/>
      <c r="H13" s="14">
        <f t="shared" si="1"/>
        <v>0</v>
      </c>
      <c r="I13" s="14">
        <f t="shared" si="0"/>
        <v>1</v>
      </c>
      <c r="J13" s="14">
        <f>SUM(I13:I15)</f>
        <v>3</v>
      </c>
      <c r="K13" s="14">
        <f t="shared" si="2"/>
        <v>0.3333333333333333</v>
      </c>
      <c r="L13" s="13">
        <f t="shared" si="3"/>
        <v>1</v>
      </c>
      <c r="M13" s="13">
        <f t="shared" si="4"/>
        <v>-1.0986122886681098</v>
      </c>
      <c r="N13" s="13"/>
      <c r="O13" s="13"/>
      <c r="P13" s="15"/>
    </row>
    <row r="14" spans="1:16" ht="12.75">
      <c r="A14" s="12"/>
      <c r="B14" s="13" t="s">
        <v>8</v>
      </c>
      <c r="C14" s="13"/>
      <c r="D14" s="13"/>
      <c r="E14" s="13">
        <v>1</v>
      </c>
      <c r="F14" s="13"/>
      <c r="G14" s="13"/>
      <c r="H14" s="14">
        <f t="shared" si="1"/>
        <v>0</v>
      </c>
      <c r="I14" s="14">
        <f t="shared" si="0"/>
        <v>1</v>
      </c>
      <c r="J14" s="14">
        <f>J13</f>
        <v>3</v>
      </c>
      <c r="K14" s="14">
        <f t="shared" si="2"/>
        <v>0.3333333333333333</v>
      </c>
      <c r="L14" s="13">
        <f t="shared" si="3"/>
        <v>0</v>
      </c>
      <c r="M14" s="13">
        <f t="shared" si="4"/>
        <v>-1.0986122886681098</v>
      </c>
      <c r="N14" s="13"/>
      <c r="O14" s="13"/>
      <c r="P14" s="15"/>
    </row>
    <row r="15" spans="1:16" ht="12.75">
      <c r="A15" s="12"/>
      <c r="B15" s="13" t="s">
        <v>28</v>
      </c>
      <c r="C15" s="13"/>
      <c r="D15" s="13">
        <v>1</v>
      </c>
      <c r="E15" s="13">
        <v>1</v>
      </c>
      <c r="F15" s="13"/>
      <c r="G15" s="13"/>
      <c r="H15" s="14">
        <f t="shared" si="1"/>
        <v>0</v>
      </c>
      <c r="I15" s="14">
        <f t="shared" si="0"/>
        <v>1</v>
      </c>
      <c r="J15" s="14">
        <f>J14</f>
        <v>3</v>
      </c>
      <c r="K15" s="14">
        <f t="shared" si="2"/>
        <v>0.3333333333333333</v>
      </c>
      <c r="L15" s="13">
        <f t="shared" si="3"/>
        <v>0</v>
      </c>
      <c r="M15" s="13">
        <f t="shared" si="4"/>
        <v>-1.0986122886681098</v>
      </c>
      <c r="N15" s="13"/>
      <c r="O15" s="13"/>
      <c r="P15" s="15"/>
    </row>
    <row r="16" spans="1:16" ht="12.75">
      <c r="A16" s="12" t="s">
        <v>22</v>
      </c>
      <c r="B16" s="13" t="s">
        <v>23</v>
      </c>
      <c r="C16" s="13">
        <v>1</v>
      </c>
      <c r="D16" s="13">
        <v>1</v>
      </c>
      <c r="E16" s="13"/>
      <c r="F16" s="13"/>
      <c r="G16" s="13"/>
      <c r="H16" s="14">
        <f t="shared" si="1"/>
        <v>0</v>
      </c>
      <c r="I16" s="14">
        <f t="shared" si="0"/>
        <v>1</v>
      </c>
      <c r="J16" s="14">
        <f>SUM(I16:I18)</f>
        <v>3</v>
      </c>
      <c r="K16" s="14">
        <f t="shared" si="2"/>
        <v>0.3333333333333333</v>
      </c>
      <c r="L16" s="13">
        <f t="shared" si="3"/>
        <v>1</v>
      </c>
      <c r="M16" s="13">
        <f t="shared" si="4"/>
        <v>-1.0986122886681098</v>
      </c>
      <c r="N16" s="13"/>
      <c r="O16" s="13"/>
      <c r="P16" s="15"/>
    </row>
    <row r="17" spans="1:16" ht="12.75">
      <c r="A17" s="12"/>
      <c r="B17" s="13" t="s">
        <v>24</v>
      </c>
      <c r="C17" s="13"/>
      <c r="D17" s="13"/>
      <c r="E17" s="13">
        <v>1</v>
      </c>
      <c r="F17" s="13"/>
      <c r="G17" s="13"/>
      <c r="H17" s="14">
        <f t="shared" si="1"/>
        <v>0</v>
      </c>
      <c r="I17" s="14">
        <f t="shared" si="0"/>
        <v>1</v>
      </c>
      <c r="J17" s="14">
        <f>J16</f>
        <v>3</v>
      </c>
      <c r="K17" s="14">
        <f t="shared" si="2"/>
        <v>0.3333333333333333</v>
      </c>
      <c r="L17" s="13">
        <f t="shared" si="3"/>
        <v>0</v>
      </c>
      <c r="M17" s="13">
        <f t="shared" si="4"/>
        <v>-1.0986122886681098</v>
      </c>
      <c r="N17" s="13"/>
      <c r="O17" s="13"/>
      <c r="P17" s="15"/>
    </row>
    <row r="18" spans="1:16" ht="12.75">
      <c r="A18" s="12"/>
      <c r="B18" s="13" t="s">
        <v>29</v>
      </c>
      <c r="C18" s="13"/>
      <c r="D18" s="13">
        <v>1</v>
      </c>
      <c r="E18" s="13">
        <v>1</v>
      </c>
      <c r="F18" s="13"/>
      <c r="G18" s="13"/>
      <c r="H18" s="14">
        <f t="shared" si="1"/>
        <v>0</v>
      </c>
      <c r="I18" s="14">
        <f t="shared" si="0"/>
        <v>1</v>
      </c>
      <c r="J18" s="14">
        <f>J17</f>
        <v>3</v>
      </c>
      <c r="K18" s="14">
        <f t="shared" si="2"/>
        <v>0.3333333333333333</v>
      </c>
      <c r="L18" s="13">
        <f t="shared" si="3"/>
        <v>0</v>
      </c>
      <c r="M18" s="13">
        <f t="shared" si="4"/>
        <v>-1.0986122886681098</v>
      </c>
      <c r="N18" s="13"/>
      <c r="O18" s="13"/>
      <c r="P18" s="15"/>
    </row>
    <row r="19" spans="1:16" ht="12.75">
      <c r="A19" s="12" t="s">
        <v>20</v>
      </c>
      <c r="B19" s="13" t="s">
        <v>21</v>
      </c>
      <c r="C19" s="13">
        <v>1</v>
      </c>
      <c r="D19" s="13">
        <v>1</v>
      </c>
      <c r="E19" s="13"/>
      <c r="F19" s="13"/>
      <c r="G19" s="13"/>
      <c r="H19" s="14">
        <f t="shared" si="1"/>
        <v>0</v>
      </c>
      <c r="I19" s="14">
        <f t="shared" si="0"/>
        <v>1</v>
      </c>
      <c r="J19" s="14">
        <f>SUM(I19:I21)</f>
        <v>3</v>
      </c>
      <c r="K19" s="14">
        <f t="shared" si="2"/>
        <v>0.3333333333333333</v>
      </c>
      <c r="L19" s="13">
        <f t="shared" si="3"/>
        <v>1</v>
      </c>
      <c r="M19" s="13">
        <f t="shared" si="4"/>
        <v>-1.0986122886681098</v>
      </c>
      <c r="N19" s="13"/>
      <c r="O19" s="13"/>
      <c r="P19" s="15"/>
    </row>
    <row r="20" spans="1:16" ht="12.75">
      <c r="A20" s="12"/>
      <c r="B20" s="13" t="s">
        <v>25</v>
      </c>
      <c r="C20" s="13"/>
      <c r="D20" s="13"/>
      <c r="E20" s="13">
        <v>1</v>
      </c>
      <c r="F20" s="13"/>
      <c r="G20" s="13"/>
      <c r="H20" s="14">
        <f t="shared" si="1"/>
        <v>0</v>
      </c>
      <c r="I20" s="14">
        <f t="shared" si="0"/>
        <v>1</v>
      </c>
      <c r="J20" s="14">
        <f>J19</f>
        <v>3</v>
      </c>
      <c r="K20" s="14">
        <f t="shared" si="2"/>
        <v>0.3333333333333333</v>
      </c>
      <c r="L20" s="13">
        <f t="shared" si="3"/>
        <v>0</v>
      </c>
      <c r="M20" s="13">
        <f t="shared" si="4"/>
        <v>-1.0986122886681098</v>
      </c>
      <c r="N20" s="13"/>
      <c r="O20" s="13"/>
      <c r="P20" s="15"/>
    </row>
    <row r="21" spans="1:16" ht="12.75">
      <c r="A21" s="16"/>
      <c r="B21" s="17" t="s">
        <v>30</v>
      </c>
      <c r="C21" s="17"/>
      <c r="D21" s="17">
        <v>1</v>
      </c>
      <c r="E21" s="17">
        <v>1</v>
      </c>
      <c r="F21" s="17"/>
      <c r="G21" s="17"/>
      <c r="H21" s="18">
        <f t="shared" si="1"/>
        <v>0</v>
      </c>
      <c r="I21" s="18">
        <f t="shared" si="0"/>
        <v>1</v>
      </c>
      <c r="J21" s="18">
        <f>J20</f>
        <v>3</v>
      </c>
      <c r="K21" s="18">
        <f t="shared" si="2"/>
        <v>0.3333333333333333</v>
      </c>
      <c r="L21" s="17">
        <f t="shared" si="3"/>
        <v>0</v>
      </c>
      <c r="M21" s="17">
        <f t="shared" si="4"/>
        <v>-1.0986122886681098</v>
      </c>
      <c r="N21" s="17"/>
      <c r="O21" s="17"/>
      <c r="P21" s="19"/>
    </row>
    <row r="22" spans="1:16" ht="12.75">
      <c r="A22" s="7" t="s">
        <v>31</v>
      </c>
      <c r="B22" s="8" t="s">
        <v>32</v>
      </c>
      <c r="C22" s="8"/>
      <c r="D22" s="8">
        <v>1</v>
      </c>
      <c r="E22" s="8"/>
      <c r="F22" s="8">
        <v>1</v>
      </c>
      <c r="G22" s="8"/>
      <c r="H22" s="9">
        <f t="shared" si="1"/>
        <v>0</v>
      </c>
      <c r="I22" s="9">
        <f t="shared" si="0"/>
        <v>1</v>
      </c>
      <c r="J22" s="9">
        <f>SUM(I22:I24)</f>
        <v>3</v>
      </c>
      <c r="K22" s="9">
        <f t="shared" si="2"/>
        <v>0.3333333333333333</v>
      </c>
      <c r="L22" s="8">
        <f t="shared" si="3"/>
        <v>0</v>
      </c>
      <c r="M22" s="8">
        <f t="shared" si="4"/>
        <v>-1.0986122886681098</v>
      </c>
      <c r="N22" s="8"/>
      <c r="O22" s="8"/>
      <c r="P22" s="20"/>
    </row>
    <row r="23" spans="1:16" ht="12.75">
      <c r="A23" s="12"/>
      <c r="B23" s="13" t="s">
        <v>33</v>
      </c>
      <c r="C23" s="13"/>
      <c r="D23" s="13"/>
      <c r="E23" s="13">
        <v>1</v>
      </c>
      <c r="F23" s="13">
        <v>1</v>
      </c>
      <c r="G23" s="13"/>
      <c r="H23" s="14">
        <f t="shared" si="1"/>
        <v>0</v>
      </c>
      <c r="I23" s="14">
        <f t="shared" si="0"/>
        <v>1</v>
      </c>
      <c r="J23" s="14">
        <f>J22</f>
        <v>3</v>
      </c>
      <c r="K23" s="14">
        <f t="shared" si="2"/>
        <v>0.3333333333333333</v>
      </c>
      <c r="L23" s="13">
        <f t="shared" si="3"/>
        <v>0</v>
      </c>
      <c r="M23" s="13">
        <f t="shared" si="4"/>
        <v>-1.0986122886681098</v>
      </c>
      <c r="N23" s="13"/>
      <c r="O23" s="13"/>
      <c r="P23" s="15"/>
    </row>
    <row r="24" spans="1:16" ht="12.75">
      <c r="A24" s="16"/>
      <c r="B24" s="17" t="s">
        <v>34</v>
      </c>
      <c r="C24" s="17">
        <v>1</v>
      </c>
      <c r="D24" s="17">
        <v>1</v>
      </c>
      <c r="E24" s="17">
        <v>1</v>
      </c>
      <c r="F24" s="17"/>
      <c r="G24" s="17"/>
      <c r="H24" s="18">
        <f t="shared" si="1"/>
        <v>0</v>
      </c>
      <c r="I24" s="18">
        <f t="shared" si="0"/>
        <v>1</v>
      </c>
      <c r="J24" s="18">
        <f>J23</f>
        <v>3</v>
      </c>
      <c r="K24" s="18">
        <f t="shared" si="2"/>
        <v>0.3333333333333333</v>
      </c>
      <c r="L24" s="17">
        <f t="shared" si="3"/>
        <v>1</v>
      </c>
      <c r="M24" s="17">
        <f t="shared" si="4"/>
        <v>-1.0986122886681098</v>
      </c>
      <c r="N24" s="17"/>
      <c r="O24" s="17"/>
      <c r="P24" s="19"/>
    </row>
    <row r="25" spans="1:16" ht="12.75">
      <c r="A25" s="7" t="s">
        <v>9</v>
      </c>
      <c r="B25" s="8" t="s">
        <v>10</v>
      </c>
      <c r="C25" s="8">
        <v>1</v>
      </c>
      <c r="D25" s="8">
        <v>1</v>
      </c>
      <c r="E25" s="8"/>
      <c r="F25" s="8"/>
      <c r="G25" s="8"/>
      <c r="H25" s="9">
        <f t="shared" si="1"/>
        <v>0</v>
      </c>
      <c r="I25" s="9">
        <f t="shared" si="0"/>
        <v>1</v>
      </c>
      <c r="J25" s="9">
        <f>SUM(I25:I26)</f>
        <v>2</v>
      </c>
      <c r="K25" s="9">
        <f t="shared" si="2"/>
        <v>0.5</v>
      </c>
      <c r="L25" s="8">
        <f t="shared" si="3"/>
        <v>1</v>
      </c>
      <c r="M25" s="8">
        <f t="shared" si="4"/>
        <v>-0.6931471805599453</v>
      </c>
      <c r="N25" s="8"/>
      <c r="O25" s="8"/>
      <c r="P25" s="20"/>
    </row>
    <row r="26" spans="1:16" ht="12.75">
      <c r="A26" s="12"/>
      <c r="B26" s="13" t="s">
        <v>11</v>
      </c>
      <c r="C26" s="13"/>
      <c r="D26" s="13"/>
      <c r="E26" s="13"/>
      <c r="F26" s="13"/>
      <c r="G26" s="13">
        <v>1</v>
      </c>
      <c r="H26" s="14">
        <f t="shared" si="1"/>
        <v>0</v>
      </c>
      <c r="I26" s="14">
        <f t="shared" si="0"/>
        <v>1</v>
      </c>
      <c r="J26" s="14">
        <f>J25</f>
        <v>2</v>
      </c>
      <c r="K26" s="14">
        <f t="shared" si="2"/>
        <v>0.5</v>
      </c>
      <c r="L26" s="13">
        <f t="shared" si="3"/>
        <v>0</v>
      </c>
      <c r="M26" s="13">
        <f t="shared" si="4"/>
        <v>-0.6931471805599453</v>
      </c>
      <c r="N26" s="13"/>
      <c r="O26" s="13"/>
      <c r="P26" s="15"/>
    </row>
    <row r="27" spans="1:16" ht="12.75">
      <c r="A27" s="12" t="s">
        <v>14</v>
      </c>
      <c r="B27" s="13" t="s">
        <v>15</v>
      </c>
      <c r="C27" s="13">
        <v>1</v>
      </c>
      <c r="D27" s="13">
        <v>1</v>
      </c>
      <c r="E27" s="13"/>
      <c r="F27" s="13"/>
      <c r="G27" s="13"/>
      <c r="H27" s="14">
        <f t="shared" si="1"/>
        <v>0</v>
      </c>
      <c r="I27" s="14">
        <f t="shared" si="0"/>
        <v>1</v>
      </c>
      <c r="J27" s="14">
        <f>SUM(I27:I28)</f>
        <v>2</v>
      </c>
      <c r="K27" s="14">
        <f t="shared" si="2"/>
        <v>0.5</v>
      </c>
      <c r="L27" s="13">
        <f t="shared" si="3"/>
        <v>1</v>
      </c>
      <c r="M27" s="13">
        <f t="shared" si="4"/>
        <v>-0.6931471805599453</v>
      </c>
      <c r="N27" s="13"/>
      <c r="O27" s="13"/>
      <c r="P27" s="15"/>
    </row>
    <row r="28" spans="1:16" ht="12.75">
      <c r="A28" s="12"/>
      <c r="B28" s="13" t="s">
        <v>16</v>
      </c>
      <c r="C28" s="13"/>
      <c r="D28" s="13"/>
      <c r="E28" s="13"/>
      <c r="F28" s="13"/>
      <c r="G28" s="13">
        <v>1</v>
      </c>
      <c r="H28" s="14">
        <f t="shared" si="1"/>
        <v>0</v>
      </c>
      <c r="I28" s="14">
        <f t="shared" si="0"/>
        <v>1</v>
      </c>
      <c r="J28" s="14">
        <f>J27</f>
        <v>2</v>
      </c>
      <c r="K28" s="14">
        <f t="shared" si="2"/>
        <v>0.5</v>
      </c>
      <c r="L28" s="13">
        <f t="shared" si="3"/>
        <v>0</v>
      </c>
      <c r="M28" s="13">
        <f t="shared" si="4"/>
        <v>-0.6931471805599453</v>
      </c>
      <c r="N28" s="13"/>
      <c r="O28" s="13"/>
      <c r="P28" s="15"/>
    </row>
    <row r="29" spans="1:16" ht="12.75">
      <c r="A29" s="12" t="s">
        <v>17</v>
      </c>
      <c r="B29" s="13" t="s">
        <v>18</v>
      </c>
      <c r="C29" s="13">
        <v>1</v>
      </c>
      <c r="D29" s="13">
        <v>1</v>
      </c>
      <c r="E29" s="13"/>
      <c r="F29" s="13"/>
      <c r="G29" s="13"/>
      <c r="H29" s="14">
        <f t="shared" si="1"/>
        <v>0</v>
      </c>
      <c r="I29" s="14">
        <f t="shared" si="0"/>
        <v>1</v>
      </c>
      <c r="J29" s="14">
        <f>SUM(I29:I30)</f>
        <v>2</v>
      </c>
      <c r="K29" s="14">
        <f t="shared" si="2"/>
        <v>0.5</v>
      </c>
      <c r="L29" s="13">
        <f t="shared" si="3"/>
        <v>1</v>
      </c>
      <c r="M29" s="13">
        <f t="shared" si="4"/>
        <v>-0.6931471805599453</v>
      </c>
      <c r="N29" s="13"/>
      <c r="O29" s="13"/>
      <c r="P29" s="15"/>
    </row>
    <row r="30" spans="1:16" ht="12.75">
      <c r="A30" s="12"/>
      <c r="B30" s="13" t="s">
        <v>19</v>
      </c>
      <c r="C30" s="13"/>
      <c r="D30" s="13"/>
      <c r="E30" s="13"/>
      <c r="F30" s="13"/>
      <c r="G30" s="13">
        <v>1</v>
      </c>
      <c r="H30" s="14">
        <f t="shared" si="1"/>
        <v>0</v>
      </c>
      <c r="I30" s="14">
        <f t="shared" si="0"/>
        <v>1</v>
      </c>
      <c r="J30" s="14">
        <f>J29</f>
        <v>2</v>
      </c>
      <c r="K30" s="14">
        <f t="shared" si="2"/>
        <v>0.5</v>
      </c>
      <c r="L30" s="13">
        <f t="shared" si="3"/>
        <v>0</v>
      </c>
      <c r="M30" s="13">
        <f t="shared" si="4"/>
        <v>-0.6931471805599453</v>
      </c>
      <c r="N30" s="13"/>
      <c r="O30" s="13"/>
      <c r="P30" s="15"/>
    </row>
    <row r="31" spans="1:16" ht="12.75">
      <c r="A31" s="12" t="s">
        <v>35</v>
      </c>
      <c r="B31" s="13" t="s">
        <v>38</v>
      </c>
      <c r="C31" s="13">
        <v>1</v>
      </c>
      <c r="D31" s="13">
        <v>1</v>
      </c>
      <c r="E31" s="13"/>
      <c r="F31" s="13"/>
      <c r="G31" s="13"/>
      <c r="H31" s="14">
        <f t="shared" si="1"/>
        <v>0</v>
      </c>
      <c r="I31" s="14">
        <f t="shared" si="0"/>
        <v>1</v>
      </c>
      <c r="J31" s="14">
        <f>SUM(I31:I32)</f>
        <v>2</v>
      </c>
      <c r="K31" s="14">
        <f t="shared" si="2"/>
        <v>0.5</v>
      </c>
      <c r="L31" s="13">
        <f t="shared" si="3"/>
        <v>1</v>
      </c>
      <c r="M31" s="13">
        <f t="shared" si="4"/>
        <v>-0.6931471805599453</v>
      </c>
      <c r="N31" s="13"/>
      <c r="O31" s="13"/>
      <c r="P31" s="15"/>
    </row>
    <row r="32" spans="1:16" ht="12.75">
      <c r="A32" s="12"/>
      <c r="B32" s="13" t="s">
        <v>39</v>
      </c>
      <c r="C32" s="13"/>
      <c r="D32" s="13"/>
      <c r="E32" s="13"/>
      <c r="F32" s="13"/>
      <c r="G32" s="13">
        <v>1</v>
      </c>
      <c r="H32" s="14">
        <f t="shared" si="1"/>
        <v>0</v>
      </c>
      <c r="I32" s="14">
        <f t="shared" si="0"/>
        <v>1</v>
      </c>
      <c r="J32" s="14">
        <f>J31</f>
        <v>2</v>
      </c>
      <c r="K32" s="14">
        <f t="shared" si="2"/>
        <v>0.5</v>
      </c>
      <c r="L32" s="13">
        <f t="shared" si="3"/>
        <v>0</v>
      </c>
      <c r="M32" s="13">
        <f t="shared" si="4"/>
        <v>-0.6931471805599453</v>
      </c>
      <c r="N32" s="13"/>
      <c r="O32" s="13"/>
      <c r="P32" s="15"/>
    </row>
    <row r="33" spans="1:16" ht="12.75">
      <c r="A33" s="12" t="s">
        <v>36</v>
      </c>
      <c r="B33" s="13" t="s">
        <v>40</v>
      </c>
      <c r="C33" s="13">
        <v>1</v>
      </c>
      <c r="D33" s="13">
        <v>1</v>
      </c>
      <c r="E33" s="13"/>
      <c r="F33" s="13"/>
      <c r="G33" s="13"/>
      <c r="H33" s="14">
        <f t="shared" si="1"/>
        <v>0</v>
      </c>
      <c r="I33" s="14">
        <f t="shared" si="0"/>
        <v>1</v>
      </c>
      <c r="J33" s="14">
        <f>SUM(I33:I34)</f>
        <v>2</v>
      </c>
      <c r="K33" s="14">
        <f t="shared" si="2"/>
        <v>0.5</v>
      </c>
      <c r="L33" s="13">
        <f t="shared" si="3"/>
        <v>1</v>
      </c>
      <c r="M33" s="13">
        <f t="shared" si="4"/>
        <v>-0.6931471805599453</v>
      </c>
      <c r="N33" s="13"/>
      <c r="O33" s="13"/>
      <c r="P33" s="15"/>
    </row>
    <row r="34" spans="1:16" ht="12.75">
      <c r="A34" s="12"/>
      <c r="B34" s="13" t="s">
        <v>41</v>
      </c>
      <c r="C34" s="13"/>
      <c r="D34" s="13"/>
      <c r="E34" s="13"/>
      <c r="F34" s="13"/>
      <c r="G34" s="13">
        <v>1</v>
      </c>
      <c r="H34" s="14">
        <f t="shared" si="1"/>
        <v>0</v>
      </c>
      <c r="I34" s="14">
        <f t="shared" si="0"/>
        <v>1</v>
      </c>
      <c r="J34" s="14">
        <f>J33</f>
        <v>2</v>
      </c>
      <c r="K34" s="14">
        <f t="shared" si="2"/>
        <v>0.5</v>
      </c>
      <c r="L34" s="13">
        <f t="shared" si="3"/>
        <v>0</v>
      </c>
      <c r="M34" s="13">
        <f t="shared" si="4"/>
        <v>-0.6931471805599453</v>
      </c>
      <c r="N34" s="13"/>
      <c r="O34" s="13"/>
      <c r="P34" s="15"/>
    </row>
    <row r="35" spans="1:16" ht="12.75">
      <c r="A35" s="12" t="s">
        <v>37</v>
      </c>
      <c r="B35" s="13" t="s">
        <v>42</v>
      </c>
      <c r="C35" s="13">
        <v>1</v>
      </c>
      <c r="D35" s="13">
        <v>1</v>
      </c>
      <c r="E35" s="13"/>
      <c r="F35" s="13"/>
      <c r="G35" s="13"/>
      <c r="H35" s="14">
        <f t="shared" si="1"/>
        <v>0</v>
      </c>
      <c r="I35" s="14">
        <f t="shared" si="0"/>
        <v>1</v>
      </c>
      <c r="J35" s="14">
        <f>SUM(I35:I36)</f>
        <v>2</v>
      </c>
      <c r="K35" s="14">
        <f t="shared" si="2"/>
        <v>0.5</v>
      </c>
      <c r="L35" s="13">
        <f t="shared" si="3"/>
        <v>1</v>
      </c>
      <c r="M35" s="13">
        <f t="shared" si="4"/>
        <v>-0.6931471805599453</v>
      </c>
      <c r="N35" s="13"/>
      <c r="O35" s="13"/>
      <c r="P35" s="15"/>
    </row>
    <row r="36" spans="1:16" ht="12.75">
      <c r="A36" s="16"/>
      <c r="B36" s="17" t="s">
        <v>60</v>
      </c>
      <c r="C36" s="17"/>
      <c r="D36" s="17"/>
      <c r="E36" s="17"/>
      <c r="F36" s="17"/>
      <c r="G36" s="17">
        <v>1</v>
      </c>
      <c r="H36" s="18">
        <f t="shared" si="1"/>
        <v>0</v>
      </c>
      <c r="I36" s="18">
        <f t="shared" si="0"/>
        <v>1</v>
      </c>
      <c r="J36" s="18">
        <f>J35</f>
        <v>2</v>
      </c>
      <c r="K36" s="18">
        <f t="shared" si="2"/>
        <v>0.5</v>
      </c>
      <c r="L36" s="17">
        <f t="shared" si="3"/>
        <v>0</v>
      </c>
      <c r="M36" s="17">
        <f t="shared" si="4"/>
        <v>-0.6931471805599453</v>
      </c>
      <c r="N36" s="17"/>
      <c r="O36" s="17"/>
      <c r="P36" s="19"/>
    </row>
    <row r="37" spans="1:16" ht="12.75">
      <c r="A37" s="7" t="s">
        <v>12</v>
      </c>
      <c r="B37" s="8" t="s">
        <v>46</v>
      </c>
      <c r="C37" s="8"/>
      <c r="D37" s="8">
        <v>1</v>
      </c>
      <c r="E37" s="8"/>
      <c r="F37" s="8"/>
      <c r="G37" s="8"/>
      <c r="H37" s="9">
        <f t="shared" si="1"/>
        <v>0</v>
      </c>
      <c r="I37" s="9">
        <f t="shared" si="0"/>
        <v>1</v>
      </c>
      <c r="J37" s="9">
        <f>SUM(I37:I38)</f>
        <v>2</v>
      </c>
      <c r="K37" s="9">
        <f t="shared" si="2"/>
        <v>0.5</v>
      </c>
      <c r="L37" s="8">
        <f t="shared" si="3"/>
        <v>0</v>
      </c>
      <c r="M37" s="8">
        <f t="shared" si="4"/>
        <v>-0.6931471805599453</v>
      </c>
      <c r="N37" s="8"/>
      <c r="O37" s="8"/>
      <c r="P37" s="20"/>
    </row>
    <row r="38" spans="1:16" ht="12.75">
      <c r="A38" s="12"/>
      <c r="B38" s="13" t="s">
        <v>47</v>
      </c>
      <c r="C38" s="13">
        <v>1</v>
      </c>
      <c r="D38" s="13"/>
      <c r="E38" s="13"/>
      <c r="F38" s="13"/>
      <c r="G38" s="13">
        <v>1</v>
      </c>
      <c r="H38" s="14">
        <f t="shared" si="1"/>
        <v>0</v>
      </c>
      <c r="I38" s="14">
        <f t="shared" si="0"/>
        <v>1</v>
      </c>
      <c r="J38" s="14">
        <f>J37</f>
        <v>2</v>
      </c>
      <c r="K38" s="14">
        <f t="shared" si="2"/>
        <v>0.5</v>
      </c>
      <c r="L38" s="13">
        <f t="shared" si="3"/>
        <v>1</v>
      </c>
      <c r="M38" s="13">
        <f t="shared" si="4"/>
        <v>-0.6931471805599453</v>
      </c>
      <c r="N38" s="13"/>
      <c r="O38" s="13"/>
      <c r="P38" s="15"/>
    </row>
    <row r="39" spans="1:16" ht="12.75">
      <c r="A39" s="12" t="s">
        <v>13</v>
      </c>
      <c r="B39" s="13" t="s">
        <v>48</v>
      </c>
      <c r="C39" s="13"/>
      <c r="D39" s="13">
        <v>1</v>
      </c>
      <c r="E39" s="13"/>
      <c r="F39" s="13"/>
      <c r="G39" s="13"/>
      <c r="H39" s="14">
        <f t="shared" si="1"/>
        <v>0</v>
      </c>
      <c r="I39" s="14">
        <f t="shared" si="0"/>
        <v>1</v>
      </c>
      <c r="J39" s="14">
        <f>SUM(I39:I40)</f>
        <v>2</v>
      </c>
      <c r="K39" s="14">
        <f t="shared" si="2"/>
        <v>0.5</v>
      </c>
      <c r="L39" s="13">
        <f t="shared" si="3"/>
        <v>0</v>
      </c>
      <c r="M39" s="13">
        <f t="shared" si="4"/>
        <v>-0.6931471805599453</v>
      </c>
      <c r="N39" s="13"/>
      <c r="O39" s="13"/>
      <c r="P39" s="15"/>
    </row>
    <row r="40" spans="1:16" ht="12.75">
      <c r="A40" s="12"/>
      <c r="B40" s="13" t="s">
        <v>49</v>
      </c>
      <c r="C40" s="13">
        <v>1</v>
      </c>
      <c r="D40" s="13"/>
      <c r="E40" s="13"/>
      <c r="F40" s="13"/>
      <c r="G40" s="13">
        <v>1</v>
      </c>
      <c r="H40" s="14">
        <f t="shared" si="1"/>
        <v>0</v>
      </c>
      <c r="I40" s="14">
        <f t="shared" si="0"/>
        <v>1</v>
      </c>
      <c r="J40" s="14">
        <f>J39</f>
        <v>2</v>
      </c>
      <c r="K40" s="14">
        <f t="shared" si="2"/>
        <v>0.5</v>
      </c>
      <c r="L40" s="13">
        <f t="shared" si="3"/>
        <v>1</v>
      </c>
      <c r="M40" s="13">
        <f t="shared" si="4"/>
        <v>-0.6931471805599453</v>
      </c>
      <c r="N40" s="13"/>
      <c r="O40" s="13"/>
      <c r="P40" s="15"/>
    </row>
    <row r="41" spans="1:16" ht="12.75">
      <c r="A41" s="12" t="s">
        <v>43</v>
      </c>
      <c r="B41" s="13" t="s">
        <v>50</v>
      </c>
      <c r="C41" s="13"/>
      <c r="D41" s="13">
        <v>1</v>
      </c>
      <c r="E41" s="13"/>
      <c r="F41" s="13"/>
      <c r="G41" s="13"/>
      <c r="H41" s="14">
        <f t="shared" si="1"/>
        <v>0</v>
      </c>
      <c r="I41" s="14">
        <f t="shared" si="0"/>
        <v>1</v>
      </c>
      <c r="J41" s="14">
        <f>SUM(I41:I42)</f>
        <v>2</v>
      </c>
      <c r="K41" s="14">
        <f t="shared" si="2"/>
        <v>0.5</v>
      </c>
      <c r="L41" s="13">
        <f t="shared" si="3"/>
        <v>0</v>
      </c>
      <c r="M41" s="13">
        <f t="shared" si="4"/>
        <v>-0.6931471805599453</v>
      </c>
      <c r="N41" s="13"/>
      <c r="O41" s="13"/>
      <c r="P41" s="15"/>
    </row>
    <row r="42" spans="1:16" ht="12.75">
      <c r="A42" s="12"/>
      <c r="B42" s="13" t="s">
        <v>51</v>
      </c>
      <c r="C42" s="13">
        <v>1</v>
      </c>
      <c r="D42" s="13"/>
      <c r="E42" s="13"/>
      <c r="F42" s="13"/>
      <c r="G42" s="13">
        <v>1</v>
      </c>
      <c r="H42" s="14">
        <f t="shared" si="1"/>
        <v>0</v>
      </c>
      <c r="I42" s="14">
        <f t="shared" si="0"/>
        <v>1</v>
      </c>
      <c r="J42" s="14">
        <f>J41</f>
        <v>2</v>
      </c>
      <c r="K42" s="14">
        <f t="shared" si="2"/>
        <v>0.5</v>
      </c>
      <c r="L42" s="13">
        <f t="shared" si="3"/>
        <v>1</v>
      </c>
      <c r="M42" s="13">
        <f t="shared" si="4"/>
        <v>-0.6931471805599453</v>
      </c>
      <c r="N42" s="13"/>
      <c r="O42" s="13"/>
      <c r="P42" s="15"/>
    </row>
    <row r="43" spans="1:16" ht="12.75">
      <c r="A43" s="12" t="s">
        <v>44</v>
      </c>
      <c r="B43" s="13" t="s">
        <v>52</v>
      </c>
      <c r="C43" s="13"/>
      <c r="D43" s="13">
        <v>1</v>
      </c>
      <c r="E43" s="13"/>
      <c r="F43" s="13"/>
      <c r="G43" s="13"/>
      <c r="H43" s="14">
        <f t="shared" si="1"/>
        <v>0</v>
      </c>
      <c r="I43" s="14">
        <f t="shared" si="0"/>
        <v>1</v>
      </c>
      <c r="J43" s="14">
        <f>SUM(I43:I44)</f>
        <v>2</v>
      </c>
      <c r="K43" s="14">
        <f t="shared" si="2"/>
        <v>0.5</v>
      </c>
      <c r="L43" s="13">
        <f t="shared" si="3"/>
        <v>0</v>
      </c>
      <c r="M43" s="13">
        <f t="shared" si="4"/>
        <v>-0.6931471805599453</v>
      </c>
      <c r="N43" s="13"/>
      <c r="O43" s="13"/>
      <c r="P43" s="15"/>
    </row>
    <row r="44" spans="1:16" ht="12.75">
      <c r="A44" s="12"/>
      <c r="B44" s="13" t="s">
        <v>53</v>
      </c>
      <c r="C44" s="13">
        <v>1</v>
      </c>
      <c r="D44" s="13"/>
      <c r="E44" s="13"/>
      <c r="F44" s="13"/>
      <c r="G44" s="13">
        <v>1</v>
      </c>
      <c r="H44" s="14">
        <f t="shared" si="1"/>
        <v>0</v>
      </c>
      <c r="I44" s="14">
        <f t="shared" si="0"/>
        <v>1</v>
      </c>
      <c r="J44" s="14">
        <f>J43</f>
        <v>2</v>
      </c>
      <c r="K44" s="14">
        <f t="shared" si="2"/>
        <v>0.5</v>
      </c>
      <c r="L44" s="13">
        <f t="shared" si="3"/>
        <v>1</v>
      </c>
      <c r="M44" s="13">
        <f t="shared" si="4"/>
        <v>-0.6931471805599453</v>
      </c>
      <c r="N44" s="13"/>
      <c r="O44" s="13"/>
      <c r="P44" s="15"/>
    </row>
    <row r="45" spans="1:16" ht="12.75">
      <c r="A45" s="12" t="s">
        <v>45</v>
      </c>
      <c r="B45" s="13" t="s">
        <v>54</v>
      </c>
      <c r="C45" s="13"/>
      <c r="D45" s="13">
        <v>1</v>
      </c>
      <c r="E45" s="13"/>
      <c r="F45" s="13"/>
      <c r="G45" s="13"/>
      <c r="H45" s="14">
        <f t="shared" si="1"/>
        <v>0</v>
      </c>
      <c r="I45" s="14">
        <f t="shared" si="0"/>
        <v>1</v>
      </c>
      <c r="J45" s="14">
        <f>SUM(I45:I46)</f>
        <v>2</v>
      </c>
      <c r="K45" s="14">
        <f t="shared" si="2"/>
        <v>0.5</v>
      </c>
      <c r="L45" s="13">
        <f t="shared" si="3"/>
        <v>0</v>
      </c>
      <c r="M45" s="13">
        <f t="shared" si="4"/>
        <v>-0.6931471805599453</v>
      </c>
      <c r="N45" s="13"/>
      <c r="O45" s="13"/>
      <c r="P45" s="15"/>
    </row>
    <row r="46" spans="1:16" ht="12.75">
      <c r="A46" s="16"/>
      <c r="B46" s="17" t="s">
        <v>55</v>
      </c>
      <c r="C46" s="17">
        <v>1</v>
      </c>
      <c r="D46" s="17"/>
      <c r="E46" s="17"/>
      <c r="F46" s="17"/>
      <c r="G46" s="17">
        <v>1</v>
      </c>
      <c r="H46" s="18">
        <f t="shared" si="1"/>
        <v>0</v>
      </c>
      <c r="I46" s="18">
        <f t="shared" si="0"/>
        <v>1</v>
      </c>
      <c r="J46" s="18">
        <f>J45</f>
        <v>2</v>
      </c>
      <c r="K46" s="18">
        <f t="shared" si="2"/>
        <v>0.5</v>
      </c>
      <c r="L46" s="17">
        <f t="shared" si="3"/>
        <v>1</v>
      </c>
      <c r="M46" s="17">
        <f t="shared" si="4"/>
        <v>-0.6931471805599453</v>
      </c>
      <c r="N46" s="17"/>
      <c r="O46" s="17"/>
      <c r="P46" s="19"/>
    </row>
    <row r="47" spans="1:17" ht="12.75">
      <c r="A47" t="s">
        <v>56</v>
      </c>
      <c r="B47" t="s">
        <v>57</v>
      </c>
      <c r="C47">
        <v>2000</v>
      </c>
      <c r="H47" s="5">
        <f t="shared" si="1"/>
        <v>0</v>
      </c>
      <c r="I47" s="5">
        <f t="shared" si="0"/>
        <v>1</v>
      </c>
      <c r="J47" s="5">
        <f>SUM(I47:I51)</f>
        <v>2</v>
      </c>
      <c r="K47" s="5">
        <f t="shared" si="2"/>
        <v>0.5</v>
      </c>
      <c r="L47">
        <f t="shared" si="3"/>
        <v>2000</v>
      </c>
      <c r="M47">
        <f t="shared" si="4"/>
        <v>-0.6931471805599453</v>
      </c>
      <c r="Q47" s="1" t="s">
        <v>84</v>
      </c>
    </row>
    <row r="48" ht="12.75">
      <c r="Q48" s="1"/>
    </row>
    <row r="49" spans="1:17" ht="18">
      <c r="A49" s="33" t="s">
        <v>85</v>
      </c>
      <c r="Q49" s="1"/>
    </row>
    <row r="50" spans="11:19" ht="12.75">
      <c r="K50" s="6" t="s">
        <v>79</v>
      </c>
      <c r="L50" s="1" t="s">
        <v>80</v>
      </c>
      <c r="Q50" s="7"/>
      <c r="R50" s="9" t="str">
        <f>K50</f>
        <v>pred</v>
      </c>
      <c r="S50" s="30" t="str">
        <f>L50</f>
        <v>obs</v>
      </c>
    </row>
    <row r="51" spans="1:19" ht="12.75">
      <c r="A51" s="21" t="s">
        <v>72</v>
      </c>
      <c r="B51" s="22" t="s">
        <v>73</v>
      </c>
      <c r="C51" s="22">
        <v>0.5</v>
      </c>
      <c r="D51" s="22">
        <v>1</v>
      </c>
      <c r="E51" s="22"/>
      <c r="F51" s="22"/>
      <c r="G51" s="22"/>
      <c r="H51" s="9">
        <f aca="true" t="shared" si="5" ref="H51:H59">SUMPRODUCT(D$6:G$6,D51:G51)</f>
        <v>0</v>
      </c>
      <c r="I51" s="9">
        <f aca="true" t="shared" si="6" ref="I51:I59">EXP(-H51)</f>
        <v>1</v>
      </c>
      <c r="J51" s="9">
        <f>SUM(I51:I53)</f>
        <v>3</v>
      </c>
      <c r="K51" s="23">
        <f aca="true" t="shared" si="7" ref="K51:K59">I51/J51</f>
        <v>0.3333333333333333</v>
      </c>
      <c r="L51" s="23">
        <f aca="true" t="shared" si="8" ref="L51:L58">P51</f>
        <v>0.38663484486873506</v>
      </c>
      <c r="M51" s="20">
        <f aca="true" t="shared" si="9" ref="M51:M59">LN(K51)</f>
        <v>-1.0986122886681098</v>
      </c>
      <c r="O51">
        <v>0.324</v>
      </c>
      <c r="P51">
        <f>O51/SUM(O51:O53)</f>
        <v>0.38663484486873506</v>
      </c>
      <c r="Q51" s="12" t="str">
        <f>B51</f>
        <v>splung</v>
      </c>
      <c r="R51" s="14">
        <f>K51</f>
        <v>0.3333333333333333</v>
      </c>
      <c r="S51" s="31">
        <f>L51</f>
        <v>0.38663484486873506</v>
      </c>
    </row>
    <row r="52" spans="1:19" ht="12.75">
      <c r="A52" s="24"/>
      <c r="B52" s="25" t="s">
        <v>75</v>
      </c>
      <c r="C52" s="25">
        <v>0.5</v>
      </c>
      <c r="D52" s="25"/>
      <c r="E52" s="25">
        <v>1</v>
      </c>
      <c r="F52" s="25"/>
      <c r="G52" s="25"/>
      <c r="H52" s="14">
        <f t="shared" si="5"/>
        <v>0</v>
      </c>
      <c r="I52" s="14">
        <f t="shared" si="6"/>
        <v>1</v>
      </c>
      <c r="J52" s="14">
        <f>J51</f>
        <v>3</v>
      </c>
      <c r="K52" s="26">
        <f t="shared" si="7"/>
        <v>0.3333333333333333</v>
      </c>
      <c r="L52" s="23">
        <f t="shared" si="8"/>
        <v>0.6133651551312649</v>
      </c>
      <c r="M52" s="15">
        <f t="shared" si="9"/>
        <v>-1.0986122886681098</v>
      </c>
      <c r="O52">
        <v>0.514</v>
      </c>
      <c r="P52">
        <f>O52/SUM(O51:O53)</f>
        <v>0.6133651551312649</v>
      </c>
      <c r="Q52" s="12" t="str">
        <f>B52</f>
        <v>splinged</v>
      </c>
      <c r="R52" s="14">
        <f>K52</f>
        <v>0.3333333333333333</v>
      </c>
      <c r="S52" s="31">
        <f>L52</f>
        <v>0.6133651551312649</v>
      </c>
    </row>
    <row r="53" spans="1:19" ht="12.75">
      <c r="A53" s="27"/>
      <c r="B53" s="28" t="s">
        <v>74</v>
      </c>
      <c r="C53" s="28">
        <v>0</v>
      </c>
      <c r="D53" s="28">
        <v>1</v>
      </c>
      <c r="E53" s="28">
        <v>1</v>
      </c>
      <c r="F53" s="28"/>
      <c r="G53" s="28"/>
      <c r="H53" s="18">
        <f t="shared" si="5"/>
        <v>0</v>
      </c>
      <c r="I53" s="18">
        <f t="shared" si="6"/>
        <v>1</v>
      </c>
      <c r="J53" s="18">
        <f>J52</f>
        <v>3</v>
      </c>
      <c r="K53" s="29">
        <f t="shared" si="7"/>
        <v>0.3333333333333333</v>
      </c>
      <c r="L53" s="23">
        <f t="shared" si="8"/>
        <v>0</v>
      </c>
      <c r="M53" s="19">
        <f t="shared" si="9"/>
        <v>-1.0986122886681098</v>
      </c>
      <c r="O53">
        <v>0</v>
      </c>
      <c r="P53">
        <f>O53/(SUM(O51:O53))</f>
        <v>0</v>
      </c>
      <c r="Q53" s="12" t="str">
        <f>B53</f>
        <v>splought</v>
      </c>
      <c r="R53" s="14">
        <f>K53</f>
        <v>0.3333333333333333</v>
      </c>
      <c r="S53" s="31">
        <f>L53</f>
        <v>0</v>
      </c>
    </row>
    <row r="54" spans="1:19" ht="12.75">
      <c r="A54" s="4" t="s">
        <v>76</v>
      </c>
      <c r="B54" s="4" t="s">
        <v>32</v>
      </c>
      <c r="C54" s="4">
        <v>0.5</v>
      </c>
      <c r="D54" s="4">
        <v>1</v>
      </c>
      <c r="E54" s="4"/>
      <c r="F54" s="4">
        <v>1</v>
      </c>
      <c r="G54" s="4"/>
      <c r="H54" s="5">
        <f t="shared" si="5"/>
        <v>0</v>
      </c>
      <c r="I54" s="5">
        <f t="shared" si="6"/>
        <v>1</v>
      </c>
      <c r="J54" s="5">
        <f>SUM(I54:I56)</f>
        <v>3</v>
      </c>
      <c r="K54" s="6">
        <f t="shared" si="7"/>
        <v>0.3333333333333333</v>
      </c>
      <c r="L54" s="23">
        <v>0.382</v>
      </c>
      <c r="M54">
        <f t="shared" si="9"/>
        <v>-1.0986122886681098</v>
      </c>
      <c r="O54">
        <v>0.324</v>
      </c>
      <c r="P54">
        <f>O54/SUM(O54:O56)</f>
        <v>0.38663484486873506</v>
      </c>
      <c r="Q54" s="12" t="str">
        <f>B54</f>
        <v>brung</v>
      </c>
      <c r="R54" s="14">
        <f>K54</f>
        <v>0.3333333333333333</v>
      </c>
      <c r="S54" s="31">
        <f>L54</f>
        <v>0.382</v>
      </c>
    </row>
    <row r="55" spans="1:19" ht="12.75">
      <c r="A55" s="4"/>
      <c r="B55" s="4" t="s">
        <v>33</v>
      </c>
      <c r="C55" s="4">
        <v>0.5</v>
      </c>
      <c r="D55" s="4"/>
      <c r="E55" s="4">
        <v>1</v>
      </c>
      <c r="F55" s="4">
        <v>1</v>
      </c>
      <c r="G55" s="4"/>
      <c r="H55" s="5">
        <f t="shared" si="5"/>
        <v>0</v>
      </c>
      <c r="I55" s="5">
        <f t="shared" si="6"/>
        <v>1</v>
      </c>
      <c r="J55" s="5">
        <f>J54</f>
        <v>3</v>
      </c>
      <c r="K55" s="6">
        <f t="shared" si="7"/>
        <v>0.3333333333333333</v>
      </c>
      <c r="L55" s="23">
        <v>0.608</v>
      </c>
      <c r="M55">
        <f t="shared" si="9"/>
        <v>-1.0986122886681098</v>
      </c>
      <c r="O55">
        <v>0.514</v>
      </c>
      <c r="P55">
        <f>O55/SUM(O54:O56)</f>
        <v>0.6133651551312649</v>
      </c>
      <c r="Q55" s="12" t="str">
        <f>B55</f>
        <v>bringed</v>
      </c>
      <c r="R55" s="14">
        <f>K55</f>
        <v>0.3333333333333333</v>
      </c>
      <c r="S55" s="31">
        <f>L55</f>
        <v>0.608</v>
      </c>
    </row>
    <row r="56" spans="1:19" ht="12.75">
      <c r="A56" s="4"/>
      <c r="B56" s="4" t="s">
        <v>34</v>
      </c>
      <c r="C56" s="4">
        <v>0</v>
      </c>
      <c r="D56" s="4">
        <v>1</v>
      </c>
      <c r="E56" s="4">
        <v>1</v>
      </c>
      <c r="F56" s="4"/>
      <c r="G56" s="4"/>
      <c r="H56" s="5">
        <f t="shared" si="5"/>
        <v>0</v>
      </c>
      <c r="I56" s="5">
        <f t="shared" si="6"/>
        <v>1</v>
      </c>
      <c r="J56" s="5">
        <f>J55</f>
        <v>3</v>
      </c>
      <c r="K56" s="6">
        <f t="shared" si="7"/>
        <v>0.3333333333333333</v>
      </c>
      <c r="L56" s="23">
        <v>0.01</v>
      </c>
      <c r="M56">
        <f t="shared" si="9"/>
        <v>-1.0986122886681098</v>
      </c>
      <c r="O56">
        <v>0</v>
      </c>
      <c r="P56">
        <f>O56/(SUM(O54:O56))</f>
        <v>0</v>
      </c>
      <c r="Q56" s="12" t="str">
        <f>B56</f>
        <v>brought</v>
      </c>
      <c r="R56" s="14">
        <f>K56</f>
        <v>0.3333333333333333</v>
      </c>
      <c r="S56" s="31">
        <f>L56</f>
        <v>0.01</v>
      </c>
    </row>
    <row r="57" spans="1:19" ht="12.75">
      <c r="A57" s="21" t="s">
        <v>81</v>
      </c>
      <c r="B57" s="22" t="s">
        <v>82</v>
      </c>
      <c r="C57" s="22">
        <v>0.2</v>
      </c>
      <c r="D57" s="22">
        <v>1</v>
      </c>
      <c r="E57" s="22"/>
      <c r="F57" s="22"/>
      <c r="G57" s="22"/>
      <c r="H57" s="9">
        <f t="shared" si="5"/>
        <v>0</v>
      </c>
      <c r="I57" s="9">
        <f t="shared" si="6"/>
        <v>1</v>
      </c>
      <c r="J57" s="9">
        <f>SUM(I57:I58)</f>
        <v>2</v>
      </c>
      <c r="K57" s="23">
        <v>0.233</v>
      </c>
      <c r="L57" s="23">
        <f t="shared" si="8"/>
        <v>0.24210526315789477</v>
      </c>
      <c r="M57" s="20">
        <f t="shared" si="9"/>
        <v>-1.4567168254164364</v>
      </c>
      <c r="O57">
        <v>0.23</v>
      </c>
      <c r="P57">
        <f>O57/SUM(O57:O59)</f>
        <v>0.24210526315789477</v>
      </c>
      <c r="Q57" s="12" t="str">
        <f>B57</f>
        <v>flept</v>
      </c>
      <c r="R57" s="14">
        <f>K57</f>
        <v>0.233</v>
      </c>
      <c r="S57" s="31">
        <f>L57</f>
        <v>0.24210526315789477</v>
      </c>
    </row>
    <row r="58" spans="1:19" ht="12.75">
      <c r="A58" s="27"/>
      <c r="B58" s="28" t="s">
        <v>83</v>
      </c>
      <c r="C58" s="28">
        <v>0.8</v>
      </c>
      <c r="D58" s="28"/>
      <c r="E58" s="28"/>
      <c r="F58" s="28"/>
      <c r="G58" s="28">
        <v>1</v>
      </c>
      <c r="H58" s="18">
        <f t="shared" si="5"/>
        <v>0</v>
      </c>
      <c r="I58" s="18">
        <f t="shared" si="6"/>
        <v>1</v>
      </c>
      <c r="J58" s="18">
        <f>J57</f>
        <v>2</v>
      </c>
      <c r="K58" s="29">
        <v>0.721</v>
      </c>
      <c r="L58" s="23">
        <f t="shared" si="8"/>
        <v>0.7578947368421053</v>
      </c>
      <c r="M58" s="19">
        <f t="shared" si="9"/>
        <v>-0.327116141697188</v>
      </c>
      <c r="O58">
        <v>0.72</v>
      </c>
      <c r="P58">
        <f>O58/SUM(O57:O59)</f>
        <v>0.7578947368421053</v>
      </c>
      <c r="Q58" s="12" t="str">
        <f>B58</f>
        <v>fleeped</v>
      </c>
      <c r="R58" s="14">
        <f>K58</f>
        <v>0.721</v>
      </c>
      <c r="S58" s="31">
        <f>L58</f>
        <v>0.7578947368421053</v>
      </c>
    </row>
    <row r="59" spans="1:19" ht="12.75">
      <c r="A59" s="4" t="s">
        <v>77</v>
      </c>
      <c r="B59" s="4" t="s">
        <v>78</v>
      </c>
      <c r="C59" s="4">
        <v>1</v>
      </c>
      <c r="D59" s="4"/>
      <c r="E59" s="4"/>
      <c r="F59" s="4"/>
      <c r="G59" s="4"/>
      <c r="H59" s="5">
        <f t="shared" si="5"/>
        <v>0</v>
      </c>
      <c r="I59" s="5">
        <f t="shared" si="6"/>
        <v>1</v>
      </c>
      <c r="J59" s="5">
        <f>SUM(I59:I60)</f>
        <v>1</v>
      </c>
      <c r="K59" s="6">
        <f t="shared" si="7"/>
        <v>1</v>
      </c>
      <c r="L59" s="6">
        <f>C59</f>
        <v>1</v>
      </c>
      <c r="M59">
        <f t="shared" si="9"/>
        <v>0</v>
      </c>
      <c r="O59">
        <v>0</v>
      </c>
      <c r="P59">
        <f>O59/(SUM(O57:O59))</f>
        <v>0</v>
      </c>
      <c r="Q59" s="16" t="str">
        <f>B59</f>
        <v>naced</v>
      </c>
      <c r="R59" s="18">
        <f>K59</f>
        <v>1</v>
      </c>
      <c r="S59" s="32">
        <f>L59</f>
        <v>1</v>
      </c>
    </row>
    <row r="61" ht="12.75">
      <c r="A61" s="4" t="s">
        <v>86</v>
      </c>
    </row>
    <row r="62" ht="12.75">
      <c r="A62" s="34" t="s">
        <v>87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2018-04-15T19:55:18Z</dcterms:created>
  <dcterms:modified xsi:type="dcterms:W3CDTF">2018-04-16T14:58:35Z</dcterms:modified>
  <cp:category/>
  <cp:version/>
  <cp:contentType/>
  <cp:contentStatus/>
</cp:coreProperties>
</file>