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bruce\Desktop\"/>
    </mc:Choice>
  </mc:AlternateContent>
  <xr:revisionPtr revIDLastSave="0" documentId="13_ncr:1_{AD1CBCCE-8508-4AF9-A961-47DAE090E057}" xr6:coauthVersionLast="47" xr6:coauthVersionMax="47" xr10:uidLastSave="{00000000-0000-0000-0000-000000000000}"/>
  <bookViews>
    <workbookView xWindow="-96" yWindow="-96" windowWidth="23232" windowHeight="12696" xr2:uid="{00000000-000D-0000-FFFF-FFFF00000000}"/>
  </bookViews>
  <sheets>
    <sheet name="Sheet1" sheetId="1" r:id="rId1"/>
  </sheets>
  <definedNames>
    <definedName name="solver_adj" localSheetId="0" hidden="1">Sheet1!$D$2:$F$2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Sheet1!$O$3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K7" i="1"/>
  <c r="L7" i="1" s="1"/>
  <c r="K9" i="1"/>
  <c r="K10" i="1" s="1"/>
  <c r="K3" i="1"/>
  <c r="L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  <c r="L10" i="1" l="1"/>
  <c r="K11" i="1"/>
  <c r="K4" i="1"/>
  <c r="K8" i="1"/>
  <c r="L8" i="1" s="1"/>
  <c r="I3" i="1"/>
  <c r="I4" i="1" s="1"/>
  <c r="I5" i="1" s="1"/>
  <c r="I6" i="1" s="1"/>
  <c r="J6" i="1" s="1"/>
  <c r="I7" i="1"/>
  <c r="I8" i="1" s="1"/>
  <c r="J8" i="1" s="1"/>
  <c r="I9" i="1"/>
  <c r="I10" i="1" s="1"/>
  <c r="I11" i="1" s="1"/>
  <c r="I12" i="1" s="1"/>
  <c r="J12" i="1" s="1"/>
  <c r="M12" i="1" l="1"/>
  <c r="N12" i="1"/>
  <c r="J5" i="1"/>
  <c r="M6" i="1"/>
  <c r="N6" i="1"/>
  <c r="K12" i="1"/>
  <c r="L12" i="1" s="1"/>
  <c r="L11" i="1"/>
  <c r="M8" i="1"/>
  <c r="N8" i="1"/>
  <c r="L4" i="1"/>
  <c r="K5" i="1"/>
  <c r="J4" i="1"/>
  <c r="J11" i="1"/>
  <c r="J3" i="1"/>
  <c r="J9" i="1"/>
  <c r="J7" i="1"/>
  <c r="J10" i="1"/>
  <c r="M3" i="1" l="1"/>
  <c r="N3" i="1"/>
  <c r="L5" i="1"/>
  <c r="K6" i="1"/>
  <c r="L6" i="1" s="1"/>
  <c r="M7" i="1"/>
  <c r="N7" i="1"/>
  <c r="M11" i="1"/>
  <c r="N11" i="1"/>
  <c r="M9" i="1"/>
  <c r="N9" i="1"/>
  <c r="M4" i="1"/>
  <c r="N4" i="1"/>
  <c r="M5" i="1"/>
  <c r="N5" i="1"/>
  <c r="M10" i="1"/>
  <c r="N10" i="1"/>
  <c r="O3" i="1" l="1"/>
</calcChain>
</file>

<file path=xl/sharedStrings.xml><?xml version="1.0" encoding="utf-8"?>
<sst xmlns="http://schemas.openxmlformats.org/spreadsheetml/2006/main" count="26" uniqueCount="23">
  <si>
    <t>bobu</t>
  </si>
  <si>
    <t>bopu</t>
  </si>
  <si>
    <t>pobu</t>
  </si>
  <si>
    <t>popu</t>
  </si>
  <si>
    <t>webbu</t>
  </si>
  <si>
    <t>weppu</t>
  </si>
  <si>
    <t>doggu</t>
  </si>
  <si>
    <t>dokku</t>
  </si>
  <si>
    <t>toggu</t>
  </si>
  <si>
    <t>tokku</t>
  </si>
  <si>
    <t>Id(voice)</t>
  </si>
  <si>
    <t>Lyman</t>
  </si>
  <si>
    <t>*bb</t>
  </si>
  <si>
    <t>H</t>
  </si>
  <si>
    <t>eHarmony</t>
  </si>
  <si>
    <t>Z</t>
  </si>
  <si>
    <t>p</t>
  </si>
  <si>
    <t>Z observed</t>
  </si>
  <si>
    <t>p observed</t>
  </si>
  <si>
    <t>Observed</t>
  </si>
  <si>
    <t>Predicted</t>
  </si>
  <si>
    <t>L</t>
  </si>
  <si>
    <t>ln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</si>
</sst>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70" formatCode="0.00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164" fontId="0" fillId="0" borderId="0" xfId="0" applyNumberFormat="1"/>
    <xf numFmtId="17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Sheet1!$M$2</c:f>
              <c:strCache>
                <c:ptCount val="1"/>
                <c:pt idx="0">
                  <c:v>Predicted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Sheet1!$L$3:$L$12</c:f>
              <c:numCache>
                <c:formatCode>0.000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0.96299999999999997</c:v>
                </c:pt>
                <c:pt idx="5">
                  <c:v>3.6999999999999998E-2</c:v>
                </c:pt>
                <c:pt idx="6">
                  <c:v>0.56831683168316827</c:v>
                </c:pt>
                <c:pt idx="7">
                  <c:v>0.43168316831683168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Sheet1!$M$3:$M$12</c:f>
              <c:numCache>
                <c:formatCode>0.000</c:formatCode>
                <c:ptCount val="10"/>
                <c:pt idx="0">
                  <c:v>0.99999923684756342</c:v>
                </c:pt>
                <c:pt idx="1">
                  <c:v>3.815762161271507E-7</c:v>
                </c:pt>
                <c:pt idx="2">
                  <c:v>3.815762161271507E-7</c:v>
                </c:pt>
                <c:pt idx="3">
                  <c:v>4.2457254275163035E-15</c:v>
                </c:pt>
                <c:pt idx="4">
                  <c:v>0.96303464141553441</c:v>
                </c:pt>
                <c:pt idx="5">
                  <c:v>3.696535858446557E-2</c:v>
                </c:pt>
                <c:pt idx="6">
                  <c:v>0.56828206715910079</c:v>
                </c:pt>
                <c:pt idx="7">
                  <c:v>0.43171776178437804</c:v>
                </c:pt>
                <c:pt idx="8">
                  <c:v>1.6473335569322771E-7</c:v>
                </c:pt>
                <c:pt idx="9">
                  <c:v>6.3231656496507814E-9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2D-4419-96CF-F08797538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2731264"/>
        <c:axId val="1302733760"/>
      </c:scatterChart>
      <c:valAx>
        <c:axId val="13027312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Observed</a:t>
                </a:r>
              </a:p>
            </c:rich>
          </c:tx>
          <c:layout>
            <c:manualLayout>
              <c:xMode val="edge"/>
              <c:yMode val="edge"/>
              <c:x val="0.48419829515758356"/>
              <c:y val="0.883310002916302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733760"/>
        <c:crosses val="autoZero"/>
        <c:crossBetween val="midCat"/>
      </c:valAx>
      <c:valAx>
        <c:axId val="13027337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predicted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731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306806</xdr:colOff>
      <xdr:row>12</xdr:row>
      <xdr:rowOff>96254</xdr:rowOff>
    </xdr:from>
    <xdr:to>
      <xdr:col>10</xdr:col>
      <xdr:colOff>501317</xdr:colOff>
      <xdr:row>27</xdr:row>
      <xdr:rowOff>102269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968C52-4109-B58C-FF9E-F9368DD69B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zoomScale="190" zoomScaleNormal="190" workbookViewId="0">
      <selection activeCell="J4" sqref="J4"/>
    </sheetView>
  </sheetViews>
  <sheetFormatPr defaultRowHeight="14.4" x14ac:dyDescent="0.55000000000000004"/>
  <cols>
    <col min="1" max="1" width="6.83984375" customWidth="1"/>
    <col min="2" max="2" width="6.3671875" customWidth="1"/>
    <col min="3" max="3" width="6.41796875" customWidth="1"/>
    <col min="4" max="4" width="7.3671875" customWidth="1"/>
    <col min="5" max="5" width="5.734375" customWidth="1"/>
    <col min="6" max="6" width="3.83984375" customWidth="1"/>
    <col min="7" max="7" width="2.9453125" customWidth="1"/>
    <col min="8" max="8" width="8.83984375" style="4"/>
    <col min="10" max="10" width="15.734375" style="4" customWidth="1"/>
    <col min="11" max="11" width="7.68359375" customWidth="1"/>
    <col min="12" max="12" width="8.83984375" style="4"/>
  </cols>
  <sheetData>
    <row r="1" spans="1:15" x14ac:dyDescent="0.55000000000000004">
      <c r="D1" t="s">
        <v>10</v>
      </c>
      <c r="E1" t="s">
        <v>11</v>
      </c>
      <c r="F1" t="s">
        <v>12</v>
      </c>
    </row>
    <row r="2" spans="1:15" x14ac:dyDescent="0.55000000000000004">
      <c r="C2" s="1" t="s">
        <v>19</v>
      </c>
      <c r="D2" s="3">
        <v>18.313908473847619</v>
      </c>
      <c r="E2" s="3">
        <v>3.5349540109748556</v>
      </c>
      <c r="F2" s="3">
        <v>15.053800309912711</v>
      </c>
      <c r="G2" t="s">
        <v>13</v>
      </c>
      <c r="H2" s="4" t="s">
        <v>14</v>
      </c>
      <c r="I2" t="s">
        <v>15</v>
      </c>
      <c r="J2" s="4" t="s">
        <v>16</v>
      </c>
      <c r="K2" t="s">
        <v>17</v>
      </c>
      <c r="L2" s="4" t="s">
        <v>18</v>
      </c>
      <c r="M2" t="s">
        <v>20</v>
      </c>
      <c r="N2" s="4" t="s">
        <v>22</v>
      </c>
      <c r="O2" s="4" t="s">
        <v>21</v>
      </c>
    </row>
    <row r="3" spans="1:15" x14ac:dyDescent="0.55000000000000004">
      <c r="A3" t="s">
        <v>0</v>
      </c>
      <c r="B3" t="s">
        <v>0</v>
      </c>
      <c r="C3">
        <v>1000</v>
      </c>
      <c r="E3">
        <v>1</v>
      </c>
      <c r="G3">
        <f>SUMPRODUCT(D$2:F$2,D3:F3)</f>
        <v>3.5349540109748556</v>
      </c>
      <c r="H3" s="4">
        <f>EXP(-G3)</f>
        <v>2.9160098003041278E-2</v>
      </c>
      <c r="I3" s="4">
        <f>SUM(H3:H6)</f>
        <v>2.9160120256658102E-2</v>
      </c>
      <c r="J3" s="4">
        <f>H3/I3</f>
        <v>0.99999923684756342</v>
      </c>
      <c r="K3">
        <f>SUM(C3:C6)</f>
        <v>1000</v>
      </c>
      <c r="L3" s="4">
        <f>C3/K3</f>
        <v>1</v>
      </c>
      <c r="M3" s="4">
        <f>J3</f>
        <v>0.99999923684756342</v>
      </c>
      <c r="N3">
        <f>LN(J3)</f>
        <v>-7.6315272777906501E-7</v>
      </c>
      <c r="O3" s="2">
        <f>SUMPRODUCT(C3:C12,N3:N12)</f>
        <v>-848.91221024218862</v>
      </c>
    </row>
    <row r="4" spans="1:15" x14ac:dyDescent="0.55000000000000004">
      <c r="B4" t="s">
        <v>1</v>
      </c>
      <c r="D4">
        <v>1</v>
      </c>
      <c r="G4">
        <f t="shared" ref="G4:G12" si="0">SUMPRODUCT(D$2:F$2,D4:F4)</f>
        <v>18.313908473847619</v>
      </c>
      <c r="H4" s="4">
        <f t="shared" ref="H4:H12" si="1">EXP(-G4)</f>
        <v>1.1126808349348278E-8</v>
      </c>
      <c r="I4" s="4">
        <f>I3</f>
        <v>2.9160120256658102E-2</v>
      </c>
      <c r="J4" s="5">
        <f>H4/I4</f>
        <v>3.815762161271507E-7</v>
      </c>
      <c r="K4">
        <f>K3</f>
        <v>1000</v>
      </c>
      <c r="L4" s="4">
        <f t="shared" ref="L4:L12" si="2">C4/K4</f>
        <v>0</v>
      </c>
      <c r="M4" s="4">
        <f t="shared" ref="M4:M12" si="3">J4</f>
        <v>3.815762161271507E-7</v>
      </c>
      <c r="N4">
        <f t="shared" ref="N4:N12" si="4">LN(J4)</f>
        <v>-14.778955226025491</v>
      </c>
    </row>
    <row r="5" spans="1:15" x14ac:dyDescent="0.55000000000000004">
      <c r="B5" t="s">
        <v>2</v>
      </c>
      <c r="D5">
        <v>1</v>
      </c>
      <c r="G5">
        <f t="shared" si="0"/>
        <v>18.313908473847619</v>
      </c>
      <c r="H5" s="4">
        <f t="shared" si="1"/>
        <v>1.1126808349348278E-8</v>
      </c>
      <c r="I5" s="4">
        <f>I4</f>
        <v>2.9160120256658102E-2</v>
      </c>
      <c r="J5" s="4">
        <f>H5/I5</f>
        <v>3.815762161271507E-7</v>
      </c>
      <c r="K5">
        <f>K4</f>
        <v>1000</v>
      </c>
      <c r="L5" s="4">
        <f t="shared" si="2"/>
        <v>0</v>
      </c>
      <c r="M5" s="4">
        <f t="shared" si="3"/>
        <v>3.815762161271507E-7</v>
      </c>
      <c r="N5">
        <f t="shared" si="4"/>
        <v>-14.778955226025491</v>
      </c>
    </row>
    <row r="6" spans="1:15" x14ac:dyDescent="0.55000000000000004">
      <c r="B6" t="s">
        <v>3</v>
      </c>
      <c r="D6">
        <v>2</v>
      </c>
      <c r="G6">
        <f t="shared" si="0"/>
        <v>36.627816947695237</v>
      </c>
      <c r="H6" s="4">
        <f t="shared" si="1"/>
        <v>1.2380586404312655E-16</v>
      </c>
      <c r="I6" s="4">
        <f>I5</f>
        <v>2.9160120256658102E-2</v>
      </c>
      <c r="J6" s="4">
        <f>H6/I6</f>
        <v>4.2457254275163035E-15</v>
      </c>
      <c r="K6">
        <f>K5</f>
        <v>1000</v>
      </c>
      <c r="L6" s="4">
        <f t="shared" si="2"/>
        <v>0</v>
      </c>
      <c r="M6" s="4">
        <f t="shared" si="3"/>
        <v>4.2457254275163035E-15</v>
      </c>
      <c r="N6">
        <f t="shared" si="4"/>
        <v>-33.092863699873106</v>
      </c>
    </row>
    <row r="7" spans="1:15" x14ac:dyDescent="0.55000000000000004">
      <c r="A7" t="s">
        <v>4</v>
      </c>
      <c r="B7" t="s">
        <v>4</v>
      </c>
      <c r="C7">
        <v>963</v>
      </c>
      <c r="F7">
        <v>1</v>
      </c>
      <c r="G7">
        <f t="shared" si="0"/>
        <v>15.053800309912711</v>
      </c>
      <c r="H7" s="4">
        <f t="shared" si="1"/>
        <v>2.898795601922581E-7</v>
      </c>
      <c r="I7" s="4">
        <f>SUM(H7:H8)</f>
        <v>3.0100636854160639E-7</v>
      </c>
      <c r="J7" s="4">
        <f t="shared" ref="J7:J12" si="5">H7/I7</f>
        <v>0.96303464141553441</v>
      </c>
      <c r="K7">
        <f>SUM(C7:C8)</f>
        <v>1000</v>
      </c>
      <c r="L7" s="4">
        <f t="shared" si="2"/>
        <v>0.96299999999999997</v>
      </c>
      <c r="M7" s="4">
        <f t="shared" si="3"/>
        <v>0.96303464141553441</v>
      </c>
      <c r="N7">
        <f t="shared" si="4"/>
        <v>-3.7665895436885824E-2</v>
      </c>
    </row>
    <row r="8" spans="1:15" x14ac:dyDescent="0.55000000000000004">
      <c r="B8" t="s">
        <v>5</v>
      </c>
      <c r="C8">
        <v>37</v>
      </c>
      <c r="D8">
        <v>1</v>
      </c>
      <c r="G8">
        <f t="shared" si="0"/>
        <v>18.313908473847619</v>
      </c>
      <c r="H8" s="4">
        <f t="shared" si="1"/>
        <v>1.1126808349348278E-8</v>
      </c>
      <c r="I8" s="4">
        <f>I7</f>
        <v>3.0100636854160639E-7</v>
      </c>
      <c r="J8" s="4">
        <f t="shared" si="5"/>
        <v>3.696535858446557E-2</v>
      </c>
      <c r="K8">
        <f>K7</f>
        <v>1000</v>
      </c>
      <c r="L8" s="4">
        <f t="shared" si="2"/>
        <v>3.6999999999999998E-2</v>
      </c>
      <c r="M8" s="4">
        <f t="shared" si="3"/>
        <v>3.696535858446557E-2</v>
      </c>
      <c r="N8">
        <f t="shared" si="4"/>
        <v>-3.2977740593717932</v>
      </c>
    </row>
    <row r="9" spans="1:15" x14ac:dyDescent="0.55000000000000004">
      <c r="A9" t="s">
        <v>6</v>
      </c>
      <c r="B9" t="s">
        <v>7</v>
      </c>
      <c r="C9">
        <v>574</v>
      </c>
      <c r="D9">
        <v>1</v>
      </c>
      <c r="G9">
        <f t="shared" si="0"/>
        <v>18.313908473847619</v>
      </c>
      <c r="H9" s="4">
        <f t="shared" si="1"/>
        <v>1.1126808349348278E-8</v>
      </c>
      <c r="I9" s="4">
        <f>SUM(H9:H12)</f>
        <v>1.9579728082873197E-8</v>
      </c>
      <c r="J9" s="4">
        <f t="shared" si="5"/>
        <v>0.56828206715910079</v>
      </c>
      <c r="K9">
        <f>SUM(C9:C12)</f>
        <v>1010</v>
      </c>
      <c r="L9" s="4">
        <f t="shared" si="2"/>
        <v>0.56831683168316827</v>
      </c>
      <c r="M9" s="4">
        <f t="shared" si="3"/>
        <v>0.56828206715910079</v>
      </c>
      <c r="N9">
        <f t="shared" si="4"/>
        <v>-0.56513738641343159</v>
      </c>
    </row>
    <row r="10" spans="1:15" x14ac:dyDescent="0.55000000000000004">
      <c r="B10" t="s">
        <v>6</v>
      </c>
      <c r="C10">
        <v>436</v>
      </c>
      <c r="E10">
        <v>1</v>
      </c>
      <c r="F10">
        <v>1</v>
      </c>
      <c r="G10">
        <f t="shared" si="0"/>
        <v>18.588754320887567</v>
      </c>
      <c r="H10" s="4">
        <f t="shared" si="1"/>
        <v>8.4529163842847474E-9</v>
      </c>
      <c r="I10" s="4">
        <f>I9</f>
        <v>1.9579728082873197E-8</v>
      </c>
      <c r="J10" s="4">
        <f t="shared" si="5"/>
        <v>0.43171776178437804</v>
      </c>
      <c r="K10">
        <f>K9</f>
        <v>1010</v>
      </c>
      <c r="L10" s="4">
        <f t="shared" si="2"/>
        <v>0.43168316831683168</v>
      </c>
      <c r="M10" s="4">
        <f t="shared" si="3"/>
        <v>0.43171776178437804</v>
      </c>
      <c r="N10">
        <f t="shared" si="4"/>
        <v>-0.83998323345338</v>
      </c>
    </row>
    <row r="11" spans="1:15" x14ac:dyDescent="0.55000000000000004">
      <c r="B11" t="s">
        <v>8</v>
      </c>
      <c r="D11">
        <v>1</v>
      </c>
      <c r="F11">
        <v>1</v>
      </c>
      <c r="G11">
        <f t="shared" si="0"/>
        <v>33.367708783760328</v>
      </c>
      <c r="H11" s="4">
        <f t="shared" si="1"/>
        <v>3.2254343106526298E-15</v>
      </c>
      <c r="I11" s="4">
        <f>I10</f>
        <v>1.9579728082873197E-8</v>
      </c>
      <c r="J11" s="4">
        <f t="shared" si="5"/>
        <v>1.6473335569322771E-7</v>
      </c>
      <c r="K11">
        <f>K10</f>
        <v>1010</v>
      </c>
      <c r="L11" s="4">
        <f t="shared" si="2"/>
        <v>0</v>
      </c>
      <c r="M11" s="4">
        <f t="shared" si="3"/>
        <v>1.6473335569322771E-7</v>
      </c>
      <c r="N11">
        <f t="shared" si="4"/>
        <v>-15.618937696326141</v>
      </c>
    </row>
    <row r="12" spans="1:15" x14ac:dyDescent="0.55000000000000004">
      <c r="B12" t="s">
        <v>9</v>
      </c>
      <c r="D12">
        <v>2</v>
      </c>
      <c r="G12">
        <f t="shared" si="0"/>
        <v>36.627816947695237</v>
      </c>
      <c r="H12" s="4">
        <f t="shared" si="1"/>
        <v>1.2380586404312655E-16</v>
      </c>
      <c r="I12" s="4">
        <f>I11</f>
        <v>1.9579728082873197E-8</v>
      </c>
      <c r="J12" s="4">
        <f t="shared" si="5"/>
        <v>6.3231656496507814E-9</v>
      </c>
      <c r="K12">
        <f>K11</f>
        <v>1010</v>
      </c>
      <c r="L12" s="4">
        <f t="shared" si="2"/>
        <v>0</v>
      </c>
      <c r="M12" s="4">
        <f t="shared" si="3"/>
        <v>6.3231656496507814E-9</v>
      </c>
      <c r="N12">
        <f t="shared" si="4"/>
        <v>-18.879045860261051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Hayes</dc:creator>
  <cp:lastModifiedBy>xxx</cp:lastModifiedBy>
  <dcterms:created xsi:type="dcterms:W3CDTF">2015-06-05T18:17:20Z</dcterms:created>
  <dcterms:modified xsi:type="dcterms:W3CDTF">2023-01-31T19:53:59Z</dcterms:modified>
</cp:coreProperties>
</file>